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<sst xmlns="http://schemas.openxmlformats.org/spreadsheetml/2006/main" count="131" uniqueCount="129">
  <si>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</si>
  <si>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</si>
  <si>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</si>
  <si>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</si>
  <si>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</si>
  <si>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</si>
  <si>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</si>
  <si>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</si>
  <si>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</si>
  <si>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</si>
  <si>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</si>
  <si>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</si>
  <si>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</si>
  <si>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</si>
  <si>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</si>
  <si>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</si>
  <si>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</si>
  <si>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</si>
  <si>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</si>
  <si>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</si>
  <si>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</si>
  <si>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</si>
  <si>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</si>
  <si>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</si>
  <si>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</si>
  <si>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</si>
  <si>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</si>
  <si>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</si>
  <si>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</si>
  <si>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</si>
  <si>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</si>
  <si>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</si>
  <si>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</si>
  <si>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</si>
  <si>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</si>
  <si>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</si>
  <si>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</si>
  <si>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</si>
  <si>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</si>
  <si>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</si>
  <si>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</si>
  <si>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</si>
  <si>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</si>
  <si>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</si>
  <si>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</si>
  <si>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</si>
  <si>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</si>
  <si>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</si>
  <si>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</si>
  <si>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</si>
  <si>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</si>
  <si>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</si>
  <si>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</si>
  <si>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</si>
  <si>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</si>
  <si>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</si>
  <si>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</si>
  <si>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</si>
  <si>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</si>
  <si>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</si>
  <si>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</si>
  <si>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</si>
  <si>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</si>
  <si>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</si>
  <si>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</si>
  <si>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</si>
  <si>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</si>
  <si>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</si>
  <si>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</si>
  <si>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</si>
  <si>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</si>
  <si>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</si>
  <si>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</si>
  <si>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</si>
  <si>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</si>
  <si>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</si>
  <si>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</si>
  <si>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</si>
  <si>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</si>
  <si>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</si>
  <si>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</si>
  <si>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</si>
  <si>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</si>
  <si>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</si>
  <si>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</si>
  <si>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Субсидия бюджетам городских округов на поддержку отрасли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</si>
  <si>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</si>
  <si>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</si>
  <si>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</si>
  <si>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</si>
  <si>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 xml:space="preserve">уточненный план на 2020 год 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</si>
  <si>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</si>
  <si>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</si>
  <si>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</si>
  <si>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</si>
  <si>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</si>
  <si>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</si>
  <si>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</si>
  <si>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</si>
  <si>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</si>
  <si>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 xml:space="preserve">Прогнозируемый общий объем доходов бюджета городского округа город Мегион  на  плановый период 2020 и 2021 годов </t>
  </si>
  <si>
    <t xml:space="preserve">уточненный план на 2021 год </t>
  </si>
  <si>
    <t>Утвержденный план на 2020 год, утвержден решением Думы города от 21.12.2018 №327</t>
  </si>
  <si>
    <t>Утвержденный план на 2021 год, утвержден решением Думы города от 21.12.2018 №327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</si>
  <si>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</si>
  <si>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</si>
  <si>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</si>
  <si>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</si>
  <si>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</si>
  <si>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</si>
  <si>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000 2 02 20077 04 0000 150</t>
  </si>
  <si>
    <t>000 2 02 25497 04 0000 150</t>
  </si>
  <si>
    <t>000 2 02 25519 04 0000 150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</si>
  <si>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</si>
  <si>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</si>
  <si>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</si>
  <si>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</si>
  <si>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</si>
  <si>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</si>
  <si>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</si>
  <si>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</si>
  <si>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</si>
  <si>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</si>
  <si>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</si>
  <si>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</si>
  <si>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</si>
  <si>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</si>
  <si>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</si>
  <si>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от "21"__02_2019 №_333_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</si>
</sst>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2" fontId="7" fillId="0" borderId="11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63" applyNumberFormat="1" applyFont="1" applyFill="1" applyBorder="1" applyAlignment="1">
      <alignment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5" sqref="A5:G6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4" t="s">
        <v>96</v>
      </c>
      <c r="C1" s="35"/>
      <c r="D1" s="35"/>
      <c r="E1" s="35"/>
      <c r="F1" s="35"/>
      <c r="G1" s="77" t="s">
        <v>91</v>
      </c>
      <c r="H1" s="77"/>
    </row>
    <row r="2" spans="2:8" ht="15.75" customHeight="1">
      <c r="B2" s="34" t="s">
        <v>94</v>
      </c>
      <c r="C2" s="35"/>
      <c r="D2" s="35"/>
      <c r="E2" s="35"/>
      <c r="F2" s="35"/>
      <c r="G2" s="77" t="s">
        <v>92</v>
      </c>
      <c r="H2" s="77"/>
    </row>
    <row r="3" spans="2:8" ht="15.75" customHeight="1">
      <c r="B3" s="34" t="s">
        <v>96</v>
      </c>
      <c r="C3" s="35"/>
      <c r="D3" s="35"/>
      <c r="E3" s="35"/>
      <c r="F3" s="35"/>
      <c r="G3" s="77" t="s">
        <v>93</v>
      </c>
      <c r="H3" s="77"/>
    </row>
    <row r="4" spans="2:8" ht="15.75" customHeight="1">
      <c r="B4" s="36" t="s">
        <v>95</v>
      </c>
      <c r="C4" s="36"/>
      <c r="D4" s="36"/>
      <c r="E4" s="36"/>
      <c r="F4" s="36"/>
      <c r="G4" s="78" t="s">
        <v>128</v>
      </c>
      <c r="H4" s="78"/>
    </row>
    <row r="5" spans="1:7" ht="12.75">
      <c r="A5" s="76" t="s">
        <v>100</v>
      </c>
      <c r="B5" s="76"/>
      <c r="C5" s="76"/>
      <c r="D5" s="76"/>
      <c r="E5" s="76"/>
      <c r="F5" s="76"/>
      <c r="G5" s="76"/>
    </row>
    <row r="6" spans="1:11" ht="35.25" customHeight="1">
      <c r="A6" s="76"/>
      <c r="B6" s="76"/>
      <c r="C6" s="76"/>
      <c r="D6" s="76"/>
      <c r="E6" s="76"/>
      <c r="F6" s="76"/>
      <c r="G6" s="76"/>
      <c r="K6" s="16"/>
    </row>
    <row r="7" spans="1:11" ht="15.75" customHeight="1">
      <c r="A7" s="33"/>
      <c r="B7" s="33"/>
      <c r="C7" s="33"/>
      <c r="D7" s="49"/>
      <c r="E7" s="49"/>
      <c r="K7" s="16"/>
    </row>
    <row r="8" spans="1:8" ht="18.75">
      <c r="A8" s="2"/>
      <c r="B8" s="2"/>
      <c r="F8" s="37"/>
      <c r="H8" s="37" t="s">
        <v>81</v>
      </c>
    </row>
    <row r="9" spans="1:8" ht="12.75" customHeight="1">
      <c r="A9" s="79" t="s">
        <v>38</v>
      </c>
      <c r="B9" s="81" t="s">
        <v>82</v>
      </c>
      <c r="C9" s="70" t="s">
        <v>102</v>
      </c>
      <c r="D9" s="70" t="s">
        <v>89</v>
      </c>
      <c r="E9" s="68" t="s">
        <v>90</v>
      </c>
      <c r="F9" s="70" t="s">
        <v>103</v>
      </c>
      <c r="G9" s="72" t="s">
        <v>89</v>
      </c>
      <c r="H9" s="74" t="s">
        <v>101</v>
      </c>
    </row>
    <row r="10" spans="1:8" ht="63.75" customHeight="1">
      <c r="A10" s="80"/>
      <c r="B10" s="81"/>
      <c r="C10" s="71"/>
      <c r="D10" s="71"/>
      <c r="E10" s="69"/>
      <c r="F10" s="71"/>
      <c r="G10" s="73"/>
      <c r="H10" s="75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8">
        <v>7</v>
      </c>
      <c r="H11" s="58">
        <v>8</v>
      </c>
    </row>
    <row r="12" spans="1:8" ht="15.75" customHeight="1">
      <c r="A12" s="4" t="s">
        <v>16</v>
      </c>
      <c r="B12" s="38" t="s">
        <v>45</v>
      </c>
      <c r="C12" s="25">
        <f>SUM(C13+C27)</f>
        <v>1340072</v>
      </c>
      <c r="D12" s="25">
        <f>SUM(D13+D27)</f>
        <v>0</v>
      </c>
      <c r="E12" s="25">
        <f>SUM(C12+D12)</f>
        <v>1340072</v>
      </c>
      <c r="F12" s="25">
        <f>SUM(F13+F27)</f>
        <v>1318684.5</v>
      </c>
      <c r="G12" s="25">
        <f>SUM(G13+G27)</f>
        <v>0</v>
      </c>
      <c r="H12" s="54">
        <f>SUM(F12+G12)</f>
        <v>1318684.5</v>
      </c>
    </row>
    <row r="13" spans="1:8" ht="19.5" customHeight="1">
      <c r="A13" s="4"/>
      <c r="B13" s="38" t="s">
        <v>61</v>
      </c>
      <c r="C13" s="25">
        <f>SUM(C14+C16+C18+C23+C26)</f>
        <v>1132612.9</v>
      </c>
      <c r="D13" s="25">
        <f>SUM(D14+D16+D18+D23+D26)</f>
        <v>0</v>
      </c>
      <c r="E13" s="25">
        <f aca="true" t="shared" si="0" ref="E13:E69">SUM(C13+D13)</f>
        <v>1132612.9</v>
      </c>
      <c r="F13" s="25">
        <f>SUM(F14+F16+F18+F23+F26)</f>
        <v>1118128.4</v>
      </c>
      <c r="G13" s="25">
        <f>SUM(G14+G16+G18+G23+G26)</f>
        <v>0</v>
      </c>
      <c r="H13" s="54">
        <f aca="true" t="shared" si="1" ref="H13:H69">SUM(F13+G13)</f>
        <v>1118128.4</v>
      </c>
    </row>
    <row r="14" spans="1:8" ht="15">
      <c r="A14" s="8" t="s">
        <v>17</v>
      </c>
      <c r="B14" s="39" t="s">
        <v>0</v>
      </c>
      <c r="C14" s="26">
        <f>SUM(C15)</f>
        <v>890568.2</v>
      </c>
      <c r="D14" s="26">
        <f>SUM(D15)</f>
        <v>0</v>
      </c>
      <c r="E14" s="26">
        <f t="shared" si="0"/>
        <v>890568.2</v>
      </c>
      <c r="F14" s="26">
        <f>SUM(F15)</f>
        <v>904868.7</v>
      </c>
      <c r="G14" s="26">
        <f>SUM(G15)</f>
        <v>0</v>
      </c>
      <c r="H14" s="55">
        <f t="shared" si="1"/>
        <v>904868.7</v>
      </c>
    </row>
    <row r="15" spans="1:8" ht="18.75" customHeight="1">
      <c r="A15" s="5" t="s">
        <v>18</v>
      </c>
      <c r="B15" s="6" t="s">
        <v>88</v>
      </c>
      <c r="C15" s="15">
        <v>890568.2</v>
      </c>
      <c r="D15" s="15"/>
      <c r="E15" s="15">
        <f t="shared" si="0"/>
        <v>890568.2</v>
      </c>
      <c r="F15" s="15">
        <v>904868.7</v>
      </c>
      <c r="G15" s="51"/>
      <c r="H15" s="53">
        <f t="shared" si="1"/>
        <v>904868.7</v>
      </c>
    </row>
    <row r="16" spans="1:8" ht="36" customHeight="1">
      <c r="A16" s="8" t="s">
        <v>54</v>
      </c>
      <c r="B16" s="39" t="s">
        <v>46</v>
      </c>
      <c r="C16" s="31">
        <f>SUM(C17)</f>
        <v>12720.7</v>
      </c>
      <c r="D16" s="31">
        <f>SUM(D17)</f>
        <v>0</v>
      </c>
      <c r="E16" s="26">
        <f t="shared" si="0"/>
        <v>12720.7</v>
      </c>
      <c r="F16" s="31">
        <f>SUM(F17)</f>
        <v>12720.7</v>
      </c>
      <c r="G16" s="31">
        <f>SUM(G17)</f>
        <v>0</v>
      </c>
      <c r="H16" s="55">
        <f t="shared" si="1"/>
        <v>12720.7</v>
      </c>
    </row>
    <row r="17" spans="1:8" s="12" customFormat="1" ht="30">
      <c r="A17" s="11" t="s">
        <v>52</v>
      </c>
      <c r="B17" s="40" t="s">
        <v>53</v>
      </c>
      <c r="C17" s="32">
        <v>12720.7</v>
      </c>
      <c r="D17" s="32"/>
      <c r="E17" s="15">
        <f t="shared" si="0"/>
        <v>12720.7</v>
      </c>
      <c r="F17" s="32">
        <v>12720.7</v>
      </c>
      <c r="G17" s="52"/>
      <c r="H17" s="53">
        <f t="shared" si="1"/>
        <v>12720.7</v>
      </c>
    </row>
    <row r="18" spans="1:8" ht="15">
      <c r="A18" s="8" t="s">
        <v>19</v>
      </c>
      <c r="B18" s="39" t="s">
        <v>7</v>
      </c>
      <c r="C18" s="31">
        <f>SUM(C19:C22)</f>
        <v>167330</v>
      </c>
      <c r="D18" s="31">
        <f>SUM(D19:D22)</f>
        <v>0</v>
      </c>
      <c r="E18" s="26">
        <f t="shared" si="0"/>
        <v>167330</v>
      </c>
      <c r="F18" s="31">
        <f>SUM(F19:F22)</f>
        <v>137530</v>
      </c>
      <c r="G18" s="31">
        <f>SUM(G19:G22)</f>
        <v>0</v>
      </c>
      <c r="H18" s="55">
        <f t="shared" si="1"/>
        <v>137530</v>
      </c>
    </row>
    <row r="19" spans="1:8" ht="30">
      <c r="A19" s="5" t="s">
        <v>43</v>
      </c>
      <c r="B19" s="41" t="s">
        <v>9</v>
      </c>
      <c r="C19" s="29">
        <v>125100</v>
      </c>
      <c r="D19" s="29"/>
      <c r="E19" s="15">
        <f t="shared" si="0"/>
        <v>125100</v>
      </c>
      <c r="F19" s="29">
        <v>126000</v>
      </c>
      <c r="G19" s="51"/>
      <c r="H19" s="53">
        <f t="shared" si="1"/>
        <v>126000</v>
      </c>
    </row>
    <row r="20" spans="1:8" ht="30">
      <c r="A20" s="5" t="s">
        <v>20</v>
      </c>
      <c r="B20" s="41" t="s">
        <v>10</v>
      </c>
      <c r="C20" s="29">
        <v>31000</v>
      </c>
      <c r="D20" s="29"/>
      <c r="E20" s="15">
        <f t="shared" si="0"/>
        <v>31000</v>
      </c>
      <c r="F20" s="29">
        <v>0</v>
      </c>
      <c r="G20" s="51"/>
      <c r="H20" s="53">
        <f t="shared" si="1"/>
        <v>0</v>
      </c>
    </row>
    <row r="21" spans="1:8" ht="15">
      <c r="A21" s="5" t="s">
        <v>34</v>
      </c>
      <c r="B21" s="41" t="s">
        <v>35</v>
      </c>
      <c r="C21" s="29">
        <v>30</v>
      </c>
      <c r="D21" s="29"/>
      <c r="E21" s="15">
        <f t="shared" si="0"/>
        <v>30</v>
      </c>
      <c r="F21" s="29">
        <v>30</v>
      </c>
      <c r="G21" s="51"/>
      <c r="H21" s="53">
        <f t="shared" si="1"/>
        <v>30</v>
      </c>
    </row>
    <row r="22" spans="1:8" ht="30">
      <c r="A22" s="5" t="s">
        <v>47</v>
      </c>
      <c r="B22" s="41" t="s">
        <v>48</v>
      </c>
      <c r="C22" s="29">
        <v>11200</v>
      </c>
      <c r="D22" s="29"/>
      <c r="E22" s="15">
        <f t="shared" si="0"/>
        <v>11200</v>
      </c>
      <c r="F22" s="29">
        <v>11500</v>
      </c>
      <c r="G22" s="51"/>
      <c r="H22" s="53">
        <f t="shared" si="1"/>
        <v>11500</v>
      </c>
    </row>
    <row r="23" spans="1:8" ht="15">
      <c r="A23" s="9" t="s">
        <v>21</v>
      </c>
      <c r="B23" s="42" t="s">
        <v>1</v>
      </c>
      <c r="C23" s="26">
        <f>SUM(C24:C25)</f>
        <v>52815</v>
      </c>
      <c r="D23" s="26">
        <f>SUM(D24:D25)</f>
        <v>0</v>
      </c>
      <c r="E23" s="26">
        <f t="shared" si="0"/>
        <v>52815</v>
      </c>
      <c r="F23" s="26">
        <f>SUM(F24:F25)</f>
        <v>53730</v>
      </c>
      <c r="G23" s="26">
        <f>SUM(G24:G25)</f>
        <v>0</v>
      </c>
      <c r="H23" s="55">
        <f t="shared" si="1"/>
        <v>53730</v>
      </c>
    </row>
    <row r="24" spans="1:8" ht="15">
      <c r="A24" s="7" t="s">
        <v>22</v>
      </c>
      <c r="B24" s="6" t="s">
        <v>11</v>
      </c>
      <c r="C24" s="15">
        <v>14500</v>
      </c>
      <c r="D24" s="15"/>
      <c r="E24" s="15">
        <f t="shared" si="0"/>
        <v>14500</v>
      </c>
      <c r="F24" s="15">
        <v>15000</v>
      </c>
      <c r="G24" s="51"/>
      <c r="H24" s="53">
        <f t="shared" si="1"/>
        <v>15000</v>
      </c>
    </row>
    <row r="25" spans="1:8" ht="15">
      <c r="A25" s="5" t="s">
        <v>23</v>
      </c>
      <c r="B25" s="6" t="s">
        <v>12</v>
      </c>
      <c r="C25" s="15">
        <v>38315</v>
      </c>
      <c r="D25" s="15"/>
      <c r="E25" s="15">
        <f t="shared" si="0"/>
        <v>38315</v>
      </c>
      <c r="F25" s="15">
        <v>38730</v>
      </c>
      <c r="G25" s="51"/>
      <c r="H25" s="53">
        <f t="shared" si="1"/>
        <v>38730</v>
      </c>
    </row>
    <row r="26" spans="1:8" ht="15">
      <c r="A26" s="9" t="s">
        <v>24</v>
      </c>
      <c r="B26" s="42" t="s">
        <v>8</v>
      </c>
      <c r="C26" s="26">
        <v>9179</v>
      </c>
      <c r="D26" s="26"/>
      <c r="E26" s="26">
        <f t="shared" si="0"/>
        <v>9179</v>
      </c>
      <c r="F26" s="26">
        <v>9279</v>
      </c>
      <c r="G26" s="26"/>
      <c r="H26" s="55">
        <f t="shared" si="1"/>
        <v>9279</v>
      </c>
    </row>
    <row r="27" spans="1:8" ht="19.5" customHeight="1">
      <c r="A27" s="7"/>
      <c r="B27" s="67" t="s">
        <v>62</v>
      </c>
      <c r="C27" s="25">
        <f>SUM(C28+C35+C37+C41+C46)</f>
        <v>207459.1</v>
      </c>
      <c r="D27" s="25">
        <f>SUM(D28+D35+D37+D41+D46)</f>
        <v>0</v>
      </c>
      <c r="E27" s="25">
        <f t="shared" si="0"/>
        <v>207459.1</v>
      </c>
      <c r="F27" s="25">
        <f>SUM(F28+F35+F37+F41+F46)</f>
        <v>200556.1</v>
      </c>
      <c r="G27" s="25">
        <f>SUM(G28+G35+G37+G41+G46)</f>
        <v>0</v>
      </c>
      <c r="H27" s="54">
        <f t="shared" si="1"/>
        <v>200556.1</v>
      </c>
    </row>
    <row r="28" spans="1:8" ht="45">
      <c r="A28" s="8" t="s">
        <v>25</v>
      </c>
      <c r="B28" s="42" t="s">
        <v>2</v>
      </c>
      <c r="C28" s="26">
        <f>SUM(C29:C34)</f>
        <v>159539.1</v>
      </c>
      <c r="D28" s="26">
        <f>SUM(D29:D34)</f>
        <v>0</v>
      </c>
      <c r="E28" s="26">
        <f t="shared" si="0"/>
        <v>159539.1</v>
      </c>
      <c r="F28" s="26">
        <f>SUM(F29:F34)</f>
        <v>159539.1</v>
      </c>
      <c r="G28" s="26">
        <f>SUM(G29:G34)</f>
        <v>0</v>
      </c>
      <c r="H28" s="55">
        <f t="shared" si="1"/>
        <v>159539.1</v>
      </c>
    </row>
    <row r="29" spans="1:8" ht="45" customHeight="1">
      <c r="A29" s="5" t="s">
        <v>77</v>
      </c>
      <c r="B29" s="43" t="s">
        <v>78</v>
      </c>
      <c r="C29" s="27">
        <v>906.1</v>
      </c>
      <c r="D29" s="27"/>
      <c r="E29" s="15">
        <f t="shared" si="0"/>
        <v>906.1</v>
      </c>
      <c r="F29" s="27">
        <v>906.1</v>
      </c>
      <c r="G29" s="51"/>
      <c r="H29" s="53">
        <f t="shared" si="1"/>
        <v>906.1</v>
      </c>
    </row>
    <row r="30" spans="1:8" ht="75">
      <c r="A30" s="5" t="s">
        <v>40</v>
      </c>
      <c r="B30" s="6" t="s">
        <v>14</v>
      </c>
      <c r="C30" s="15">
        <v>126620</v>
      </c>
      <c r="D30" s="15"/>
      <c r="E30" s="15">
        <f t="shared" si="0"/>
        <v>126620</v>
      </c>
      <c r="F30" s="15">
        <v>126620</v>
      </c>
      <c r="G30" s="51"/>
      <c r="H30" s="53">
        <f t="shared" si="1"/>
        <v>126620</v>
      </c>
    </row>
    <row r="31" spans="1:8" ht="75">
      <c r="A31" s="5" t="s">
        <v>36</v>
      </c>
      <c r="B31" s="6" t="s">
        <v>44</v>
      </c>
      <c r="C31" s="15">
        <v>853</v>
      </c>
      <c r="D31" s="15"/>
      <c r="E31" s="15">
        <f t="shared" si="0"/>
        <v>853</v>
      </c>
      <c r="F31" s="15">
        <v>853</v>
      </c>
      <c r="G31" s="51"/>
      <c r="H31" s="53">
        <f t="shared" si="1"/>
        <v>853</v>
      </c>
    </row>
    <row r="32" spans="1:8" ht="60">
      <c r="A32" s="5" t="s">
        <v>26</v>
      </c>
      <c r="B32" s="6" t="s">
        <v>39</v>
      </c>
      <c r="C32" s="15">
        <v>288</v>
      </c>
      <c r="D32" s="15"/>
      <c r="E32" s="15">
        <f t="shared" si="0"/>
        <v>288</v>
      </c>
      <c r="F32" s="15">
        <v>288</v>
      </c>
      <c r="G32" s="51"/>
      <c r="H32" s="53">
        <f t="shared" si="1"/>
        <v>288</v>
      </c>
    </row>
    <row r="33" spans="1:8" ht="30">
      <c r="A33" s="5" t="s">
        <v>49</v>
      </c>
      <c r="B33" s="6" t="s">
        <v>50</v>
      </c>
      <c r="C33" s="15">
        <v>29182</v>
      </c>
      <c r="D33" s="15"/>
      <c r="E33" s="15">
        <f t="shared" si="0"/>
        <v>29182</v>
      </c>
      <c r="F33" s="15">
        <v>29182</v>
      </c>
      <c r="G33" s="51"/>
      <c r="H33" s="53">
        <f t="shared" si="1"/>
        <v>29182</v>
      </c>
    </row>
    <row r="34" spans="1:8" ht="75">
      <c r="A34" s="5" t="s">
        <v>55</v>
      </c>
      <c r="B34" s="14" t="s">
        <v>56</v>
      </c>
      <c r="C34" s="15">
        <v>1690</v>
      </c>
      <c r="D34" s="15"/>
      <c r="E34" s="15">
        <f t="shared" si="0"/>
        <v>1690</v>
      </c>
      <c r="F34" s="15">
        <v>1690</v>
      </c>
      <c r="G34" s="51"/>
      <c r="H34" s="53">
        <f t="shared" si="1"/>
        <v>1690</v>
      </c>
    </row>
    <row r="35" spans="1:8" ht="23.25" customHeight="1">
      <c r="A35" s="8" t="s">
        <v>27</v>
      </c>
      <c r="B35" s="42" t="s">
        <v>3</v>
      </c>
      <c r="C35" s="26">
        <f>SUM(C36)</f>
        <v>8428</v>
      </c>
      <c r="D35" s="26">
        <f>SUM(D36)</f>
        <v>0</v>
      </c>
      <c r="E35" s="26">
        <f t="shared" si="0"/>
        <v>8428</v>
      </c>
      <c r="F35" s="26">
        <f>SUM(F36)</f>
        <v>8428</v>
      </c>
      <c r="G35" s="26">
        <f>SUM(G36)</f>
        <v>0</v>
      </c>
      <c r="H35" s="55">
        <f t="shared" si="1"/>
        <v>8428</v>
      </c>
    </row>
    <row r="36" spans="1:8" ht="15">
      <c r="A36" s="5" t="s">
        <v>28</v>
      </c>
      <c r="B36" s="6" t="s">
        <v>4</v>
      </c>
      <c r="C36" s="15">
        <v>8428</v>
      </c>
      <c r="D36" s="15"/>
      <c r="E36" s="15">
        <f t="shared" si="0"/>
        <v>8428</v>
      </c>
      <c r="F36" s="15">
        <v>8428</v>
      </c>
      <c r="G36" s="51"/>
      <c r="H36" s="53">
        <f t="shared" si="1"/>
        <v>8428</v>
      </c>
    </row>
    <row r="37" spans="1:8" ht="30">
      <c r="A37" s="8" t="s">
        <v>29</v>
      </c>
      <c r="B37" s="42" t="s">
        <v>126</v>
      </c>
      <c r="C37" s="26">
        <f>SUM(C38:C40)</f>
        <v>230</v>
      </c>
      <c r="D37" s="26">
        <f>SUM(D38:D40)</f>
        <v>0</v>
      </c>
      <c r="E37" s="26">
        <f t="shared" si="0"/>
        <v>230</v>
      </c>
      <c r="F37" s="26">
        <f>SUM(F38:F40)</f>
        <v>230</v>
      </c>
      <c r="G37" s="26">
        <f>SUM(G38:G40)</f>
        <v>0</v>
      </c>
      <c r="H37" s="55">
        <f t="shared" si="1"/>
        <v>230</v>
      </c>
    </row>
    <row r="38" spans="1:8" ht="45">
      <c r="A38" s="5" t="s">
        <v>59</v>
      </c>
      <c r="B38" s="18" t="s">
        <v>60</v>
      </c>
      <c r="C38" s="15">
        <v>30</v>
      </c>
      <c r="D38" s="15"/>
      <c r="E38" s="15">
        <f t="shared" si="0"/>
        <v>30</v>
      </c>
      <c r="F38" s="15">
        <v>30</v>
      </c>
      <c r="G38" s="51"/>
      <c r="H38" s="53">
        <f t="shared" si="1"/>
        <v>30</v>
      </c>
    </row>
    <row r="39" spans="1:8" ht="30">
      <c r="A39" s="5" t="s">
        <v>79</v>
      </c>
      <c r="B39" s="18" t="s">
        <v>80</v>
      </c>
      <c r="C39" s="15">
        <v>50</v>
      </c>
      <c r="D39" s="15"/>
      <c r="E39" s="15">
        <f t="shared" si="0"/>
        <v>50</v>
      </c>
      <c r="F39" s="15">
        <v>50</v>
      </c>
      <c r="G39" s="51"/>
      <c r="H39" s="53">
        <f t="shared" si="1"/>
        <v>50</v>
      </c>
    </row>
    <row r="40" spans="1:8" ht="15.75" customHeight="1">
      <c r="A40" s="5" t="s">
        <v>42</v>
      </c>
      <c r="B40" s="6" t="s">
        <v>41</v>
      </c>
      <c r="C40" s="15">
        <v>150</v>
      </c>
      <c r="D40" s="15"/>
      <c r="E40" s="15">
        <f t="shared" si="0"/>
        <v>150</v>
      </c>
      <c r="F40" s="15">
        <v>150</v>
      </c>
      <c r="G40" s="51"/>
      <c r="H40" s="53">
        <f t="shared" si="1"/>
        <v>150</v>
      </c>
    </row>
    <row r="41" spans="1:8" ht="30">
      <c r="A41" s="8" t="s">
        <v>30</v>
      </c>
      <c r="B41" s="42" t="s">
        <v>5</v>
      </c>
      <c r="C41" s="26">
        <f>SUM(C42:C45)</f>
        <v>31011</v>
      </c>
      <c r="D41" s="26">
        <f>SUM(D42:D45)</f>
        <v>0</v>
      </c>
      <c r="E41" s="26">
        <f t="shared" si="0"/>
        <v>31011</v>
      </c>
      <c r="F41" s="26">
        <f>SUM(F42:F45)</f>
        <v>23884</v>
      </c>
      <c r="G41" s="26">
        <f>SUM(G42:G45)</f>
        <v>0</v>
      </c>
      <c r="H41" s="55">
        <f t="shared" si="1"/>
        <v>23884</v>
      </c>
    </row>
    <row r="42" spans="1:8" ht="30">
      <c r="A42" s="5" t="s">
        <v>31</v>
      </c>
      <c r="B42" s="6" t="s">
        <v>13</v>
      </c>
      <c r="C42" s="15">
        <v>19521</v>
      </c>
      <c r="D42" s="15"/>
      <c r="E42" s="15">
        <f t="shared" si="0"/>
        <v>19521</v>
      </c>
      <c r="F42" s="15">
        <v>17059</v>
      </c>
      <c r="G42" s="51"/>
      <c r="H42" s="53">
        <f t="shared" si="1"/>
        <v>17059</v>
      </c>
    </row>
    <row r="43" spans="1:8" ht="94.5" customHeight="1">
      <c r="A43" s="5" t="s">
        <v>51</v>
      </c>
      <c r="B43" s="50" t="s">
        <v>83</v>
      </c>
      <c r="C43" s="15">
        <v>0</v>
      </c>
      <c r="D43" s="15"/>
      <c r="E43" s="15">
        <f t="shared" si="0"/>
        <v>0</v>
      </c>
      <c r="F43" s="15">
        <v>0</v>
      </c>
      <c r="G43" s="51"/>
      <c r="H43" s="53">
        <f t="shared" si="1"/>
        <v>0</v>
      </c>
    </row>
    <row r="44" spans="1:8" ht="48" customHeight="1">
      <c r="A44" s="5" t="s">
        <v>57</v>
      </c>
      <c r="B44" s="6" t="s">
        <v>58</v>
      </c>
      <c r="C44" s="15">
        <v>11482</v>
      </c>
      <c r="D44" s="15"/>
      <c r="E44" s="15">
        <f t="shared" si="0"/>
        <v>11482</v>
      </c>
      <c r="F44" s="15">
        <v>6821</v>
      </c>
      <c r="G44" s="51"/>
      <c r="H44" s="53">
        <f t="shared" si="1"/>
        <v>6821</v>
      </c>
    </row>
    <row r="45" spans="1:8" ht="48" customHeight="1">
      <c r="A45" s="5" t="s">
        <v>104</v>
      </c>
      <c r="B45" s="66" t="s">
        <v>105</v>
      </c>
      <c r="C45" s="15">
        <v>8</v>
      </c>
      <c r="D45" s="15"/>
      <c r="E45" s="15">
        <f t="shared" si="0"/>
        <v>8</v>
      </c>
      <c r="F45" s="15">
        <v>4</v>
      </c>
      <c r="G45" s="51"/>
      <c r="H45" s="53">
        <f t="shared" si="1"/>
        <v>4</v>
      </c>
    </row>
    <row r="46" spans="1:8" ht="15">
      <c r="A46" s="8" t="s">
        <v>32</v>
      </c>
      <c r="B46" s="42" t="s">
        <v>6</v>
      </c>
      <c r="C46" s="26">
        <v>8251</v>
      </c>
      <c r="D46" s="26"/>
      <c r="E46" s="26">
        <f t="shared" si="0"/>
        <v>8251</v>
      </c>
      <c r="F46" s="26">
        <v>8475</v>
      </c>
      <c r="G46" s="56"/>
      <c r="H46" s="55">
        <f t="shared" si="1"/>
        <v>8475</v>
      </c>
    </row>
    <row r="47" spans="1:8" ht="14.25" customHeight="1">
      <c r="A47" s="19" t="s">
        <v>33</v>
      </c>
      <c r="B47" s="44" t="s">
        <v>37</v>
      </c>
      <c r="C47" s="30">
        <f>SUM(C48)</f>
        <v>2554958.6999999997</v>
      </c>
      <c r="D47" s="30">
        <f>SUM(D48)</f>
        <v>820.9</v>
      </c>
      <c r="E47" s="25">
        <f t="shared" si="0"/>
        <v>2555779.5999999996</v>
      </c>
      <c r="F47" s="30">
        <f>SUM(F48)</f>
        <v>2509548.6999999997</v>
      </c>
      <c r="G47" s="30">
        <f>SUM(G48)</f>
        <v>528.9</v>
      </c>
      <c r="H47" s="54">
        <f t="shared" si="1"/>
        <v>2510077.5999999996</v>
      </c>
    </row>
    <row r="48" spans="1:8" ht="36" customHeight="1">
      <c r="A48" s="22" t="s">
        <v>63</v>
      </c>
      <c r="B48" s="45" t="s">
        <v>64</v>
      </c>
      <c r="C48" s="20">
        <f>SUM(C49,C52,C59,C67)</f>
        <v>2554958.6999999997</v>
      </c>
      <c r="D48" s="20">
        <f>SUM(D49,D52,D59,D67)</f>
        <v>820.9</v>
      </c>
      <c r="E48" s="26">
        <f t="shared" si="0"/>
        <v>2555779.5999999996</v>
      </c>
      <c r="F48" s="20">
        <f>SUM(F49,F52,F59,F67)</f>
        <v>2509548.6999999997</v>
      </c>
      <c r="G48" s="20">
        <f>SUM(G49,G52,G59,G67)</f>
        <v>528.9</v>
      </c>
      <c r="H48" s="55">
        <f t="shared" si="1"/>
        <v>2510077.5999999996</v>
      </c>
    </row>
    <row r="49" spans="1:8" ht="15">
      <c r="A49" s="59" t="s">
        <v>107</v>
      </c>
      <c r="B49" s="60" t="s">
        <v>87</v>
      </c>
      <c r="C49" s="61">
        <f>SUM(C50:C51)</f>
        <v>407154.1</v>
      </c>
      <c r="D49" s="61">
        <f>D50+D51</f>
        <v>0</v>
      </c>
      <c r="E49" s="62">
        <f t="shared" si="0"/>
        <v>407154.1</v>
      </c>
      <c r="F49" s="61">
        <f>SUM(F50:F51)</f>
        <v>420613.7</v>
      </c>
      <c r="G49" s="61">
        <f>G50+G51</f>
        <v>0</v>
      </c>
      <c r="H49" s="63">
        <f t="shared" si="1"/>
        <v>420613.7</v>
      </c>
    </row>
    <row r="50" spans="1:8" ht="30">
      <c r="A50" s="23" t="s">
        <v>108</v>
      </c>
      <c r="B50" s="13" t="s">
        <v>65</v>
      </c>
      <c r="C50" s="21">
        <v>407154.1</v>
      </c>
      <c r="D50" s="21"/>
      <c r="E50" s="27">
        <f t="shared" si="0"/>
        <v>407154.1</v>
      </c>
      <c r="F50" s="21">
        <v>420613.7</v>
      </c>
      <c r="G50" s="53"/>
      <c r="H50" s="53">
        <f t="shared" si="1"/>
        <v>420613.7</v>
      </c>
    </row>
    <row r="51" spans="1:8" ht="30">
      <c r="A51" s="23" t="s">
        <v>106</v>
      </c>
      <c r="B51" s="13" t="s">
        <v>66</v>
      </c>
      <c r="C51" s="21">
        <v>0</v>
      </c>
      <c r="D51" s="21"/>
      <c r="E51" s="27">
        <f t="shared" si="0"/>
        <v>0</v>
      </c>
      <c r="F51" s="21">
        <v>0</v>
      </c>
      <c r="G51" s="53"/>
      <c r="H51" s="53">
        <f t="shared" si="1"/>
        <v>0</v>
      </c>
    </row>
    <row r="52" spans="1:8" ht="30">
      <c r="A52" s="59" t="s">
        <v>125</v>
      </c>
      <c r="B52" s="64" t="s">
        <v>67</v>
      </c>
      <c r="C52" s="61">
        <f>SUM(C53:C58)</f>
        <v>263686.4</v>
      </c>
      <c r="D52" s="61">
        <f>D53+D54+D55+D56+D57+D58</f>
        <v>0</v>
      </c>
      <c r="E52" s="62">
        <f t="shared" si="0"/>
        <v>263686.4</v>
      </c>
      <c r="F52" s="61">
        <f>SUM(F53:F58)</f>
        <v>192298.8</v>
      </c>
      <c r="G52" s="61">
        <f>G53+G54+G55+G56+G57+G58</f>
        <v>0</v>
      </c>
      <c r="H52" s="63">
        <f t="shared" si="1"/>
        <v>192298.8</v>
      </c>
    </row>
    <row r="53" spans="1:8" ht="63" customHeight="1">
      <c r="A53" s="23" t="s">
        <v>109</v>
      </c>
      <c r="B53" s="47" t="s">
        <v>84</v>
      </c>
      <c r="C53" s="21">
        <v>38942.3</v>
      </c>
      <c r="D53" s="21"/>
      <c r="E53" s="27">
        <f t="shared" si="0"/>
        <v>38942.3</v>
      </c>
      <c r="F53" s="21">
        <v>0</v>
      </c>
      <c r="G53" s="53"/>
      <c r="H53" s="53">
        <f t="shared" si="1"/>
        <v>0</v>
      </c>
    </row>
    <row r="54" spans="1:8" ht="30.75" customHeight="1">
      <c r="A54" s="23" t="s">
        <v>110</v>
      </c>
      <c r="B54" s="13" t="s">
        <v>74</v>
      </c>
      <c r="C54" s="21">
        <v>0</v>
      </c>
      <c r="D54" s="21"/>
      <c r="E54" s="27">
        <f t="shared" si="0"/>
        <v>0</v>
      </c>
      <c r="F54" s="21">
        <v>0</v>
      </c>
      <c r="G54" s="21"/>
      <c r="H54" s="53">
        <f t="shared" si="1"/>
        <v>0</v>
      </c>
    </row>
    <row r="55" spans="1:8" ht="30.75" customHeight="1">
      <c r="A55" s="23" t="s">
        <v>111</v>
      </c>
      <c r="B55" s="13" t="s">
        <v>98</v>
      </c>
      <c r="C55" s="21">
        <v>552</v>
      </c>
      <c r="D55" s="21"/>
      <c r="E55" s="27">
        <f t="shared" si="0"/>
        <v>552</v>
      </c>
      <c r="F55" s="21">
        <v>552</v>
      </c>
      <c r="G55" s="21"/>
      <c r="H55" s="53">
        <f t="shared" si="1"/>
        <v>552</v>
      </c>
    </row>
    <row r="56" spans="1:8" ht="31.5" customHeight="1">
      <c r="A56" s="23" t="s">
        <v>112</v>
      </c>
      <c r="B56" s="13" t="s">
        <v>85</v>
      </c>
      <c r="C56" s="21">
        <v>89.9</v>
      </c>
      <c r="D56" s="21"/>
      <c r="E56" s="27">
        <f t="shared" si="0"/>
        <v>89.9</v>
      </c>
      <c r="F56" s="21">
        <v>89.9</v>
      </c>
      <c r="G56" s="53"/>
      <c r="H56" s="53">
        <f t="shared" si="1"/>
        <v>89.9</v>
      </c>
    </row>
    <row r="57" spans="1:8" ht="32.25" customHeight="1">
      <c r="A57" s="23" t="s">
        <v>113</v>
      </c>
      <c r="B57" s="24" t="s">
        <v>127</v>
      </c>
      <c r="C57" s="21">
        <v>12016.6</v>
      </c>
      <c r="D57" s="21"/>
      <c r="E57" s="27">
        <f t="shared" si="0"/>
        <v>12016.6</v>
      </c>
      <c r="F57" s="21">
        <v>9745.4</v>
      </c>
      <c r="G57" s="53"/>
      <c r="H57" s="53">
        <f t="shared" si="1"/>
        <v>9745.4</v>
      </c>
    </row>
    <row r="58" spans="1:8" ht="15">
      <c r="A58" s="23" t="s">
        <v>114</v>
      </c>
      <c r="B58" s="13" t="s">
        <v>68</v>
      </c>
      <c r="C58" s="21">
        <v>212085.6</v>
      </c>
      <c r="D58" s="21"/>
      <c r="E58" s="27">
        <f t="shared" si="0"/>
        <v>212085.6</v>
      </c>
      <c r="F58" s="21">
        <v>181911.5</v>
      </c>
      <c r="G58" s="53"/>
      <c r="H58" s="53">
        <f t="shared" si="1"/>
        <v>181911.5</v>
      </c>
    </row>
    <row r="59" spans="1:8" ht="15">
      <c r="A59" s="59" t="s">
        <v>115</v>
      </c>
      <c r="B59" s="65" t="s">
        <v>76</v>
      </c>
      <c r="C59" s="61">
        <f>SUM(C60:C66)</f>
        <v>1879912.8</v>
      </c>
      <c r="D59" s="61">
        <f>D60+D61+D62+D63+D64+D65+D66</f>
        <v>820.9</v>
      </c>
      <c r="E59" s="62">
        <f t="shared" si="0"/>
        <v>1880733.7</v>
      </c>
      <c r="F59" s="61">
        <f>SUM(F60:F66)</f>
        <v>1892430.8</v>
      </c>
      <c r="G59" s="61">
        <f>G60+G61+G62+G63+G64+G65+G66</f>
        <v>528.9</v>
      </c>
      <c r="H59" s="63">
        <f t="shared" si="1"/>
        <v>1892959.7</v>
      </c>
    </row>
    <row r="60" spans="1:8" ht="30">
      <c r="A60" s="23" t="s">
        <v>116</v>
      </c>
      <c r="B60" s="13" t="s">
        <v>70</v>
      </c>
      <c r="C60" s="21">
        <v>1807328.1</v>
      </c>
      <c r="D60" s="21"/>
      <c r="E60" s="27">
        <f t="shared" si="0"/>
        <v>1807328.1</v>
      </c>
      <c r="F60" s="21">
        <v>1814678.2</v>
      </c>
      <c r="G60" s="53"/>
      <c r="H60" s="53">
        <f t="shared" si="1"/>
        <v>1814678.2</v>
      </c>
    </row>
    <row r="61" spans="1:8" ht="75">
      <c r="A61" s="23" t="s">
        <v>117</v>
      </c>
      <c r="B61" s="13" t="s">
        <v>75</v>
      </c>
      <c r="C61" s="21">
        <v>41278</v>
      </c>
      <c r="D61" s="21"/>
      <c r="E61" s="27">
        <f t="shared" si="0"/>
        <v>41278</v>
      </c>
      <c r="F61" s="21">
        <v>41278</v>
      </c>
      <c r="G61" s="53"/>
      <c r="H61" s="53">
        <f t="shared" si="1"/>
        <v>41278</v>
      </c>
    </row>
    <row r="62" spans="1:8" ht="60">
      <c r="A62" s="23" t="s">
        <v>118</v>
      </c>
      <c r="B62" s="13" t="s">
        <v>71</v>
      </c>
      <c r="C62" s="21">
        <v>14934.9</v>
      </c>
      <c r="D62" s="21"/>
      <c r="E62" s="27">
        <f t="shared" si="0"/>
        <v>14934.9</v>
      </c>
      <c r="F62" s="21">
        <v>19913.3</v>
      </c>
      <c r="G62" s="53"/>
      <c r="H62" s="53">
        <f t="shared" si="1"/>
        <v>19913.3</v>
      </c>
    </row>
    <row r="63" spans="1:8" ht="60">
      <c r="A63" s="23" t="s">
        <v>119</v>
      </c>
      <c r="B63" s="48" t="s">
        <v>86</v>
      </c>
      <c r="C63" s="21">
        <v>10.9</v>
      </c>
      <c r="D63" s="21"/>
      <c r="E63" s="27">
        <f t="shared" si="0"/>
        <v>10.9</v>
      </c>
      <c r="F63" s="21">
        <v>10.7</v>
      </c>
      <c r="G63" s="53"/>
      <c r="H63" s="53">
        <f t="shared" si="1"/>
        <v>10.7</v>
      </c>
    </row>
    <row r="64" spans="1:8" ht="60.75" customHeight="1">
      <c r="A64" s="23" t="s">
        <v>120</v>
      </c>
      <c r="B64" s="13" t="s">
        <v>97</v>
      </c>
      <c r="C64" s="21">
        <v>7993.8</v>
      </c>
      <c r="D64" s="21"/>
      <c r="E64" s="27">
        <f t="shared" si="0"/>
        <v>7993.8</v>
      </c>
      <c r="F64" s="21">
        <v>7993.8</v>
      </c>
      <c r="G64" s="53"/>
      <c r="H64" s="53">
        <f t="shared" si="1"/>
        <v>7993.8</v>
      </c>
    </row>
    <row r="65" spans="1:8" ht="60.75" customHeight="1">
      <c r="A65" s="23" t="s">
        <v>121</v>
      </c>
      <c r="B65" s="13" t="s">
        <v>99</v>
      </c>
      <c r="C65" s="21">
        <v>2664.6</v>
      </c>
      <c r="D65" s="21"/>
      <c r="E65" s="27">
        <f t="shared" si="0"/>
        <v>2664.6</v>
      </c>
      <c r="F65" s="21">
        <v>2664.6</v>
      </c>
      <c r="G65" s="53"/>
      <c r="H65" s="53">
        <f t="shared" si="1"/>
        <v>2664.6</v>
      </c>
    </row>
    <row r="66" spans="1:8" ht="30">
      <c r="A66" s="23" t="s">
        <v>122</v>
      </c>
      <c r="B66" s="24" t="s">
        <v>69</v>
      </c>
      <c r="C66" s="21">
        <v>5702.5</v>
      </c>
      <c r="D66" s="21">
        <v>820.9</v>
      </c>
      <c r="E66" s="27">
        <f t="shared" si="0"/>
        <v>6523.4</v>
      </c>
      <c r="F66" s="21">
        <v>5892.2</v>
      </c>
      <c r="G66" s="53">
        <v>528.9</v>
      </c>
      <c r="H66" s="53">
        <f t="shared" si="1"/>
        <v>6421.099999999999</v>
      </c>
    </row>
    <row r="67" spans="1:8" ht="15">
      <c r="A67" s="59" t="s">
        <v>123</v>
      </c>
      <c r="B67" s="64" t="s">
        <v>72</v>
      </c>
      <c r="C67" s="61">
        <f>SUM(C68:C68)</f>
        <v>4205.4</v>
      </c>
      <c r="D67" s="61">
        <f>D68</f>
        <v>0</v>
      </c>
      <c r="E67" s="62">
        <f t="shared" si="0"/>
        <v>4205.4</v>
      </c>
      <c r="F67" s="61">
        <f>SUM(F68:F68)</f>
        <v>4205.4</v>
      </c>
      <c r="G67" s="61">
        <f>G68</f>
        <v>0</v>
      </c>
      <c r="H67" s="63">
        <f t="shared" si="1"/>
        <v>4205.4</v>
      </c>
    </row>
    <row r="68" spans="1:8" ht="30">
      <c r="A68" s="23" t="s">
        <v>124</v>
      </c>
      <c r="B68" s="13" t="s">
        <v>73</v>
      </c>
      <c r="C68" s="21">
        <v>4205.4</v>
      </c>
      <c r="D68" s="21"/>
      <c r="E68" s="27">
        <f t="shared" si="0"/>
        <v>4205.4</v>
      </c>
      <c r="F68" s="21">
        <v>4205.4</v>
      </c>
      <c r="G68" s="53"/>
      <c r="H68" s="53">
        <f t="shared" si="1"/>
        <v>4205.4</v>
      </c>
    </row>
    <row r="69" spans="1:8" ht="14.25">
      <c r="A69" s="10"/>
      <c r="B69" s="46" t="s">
        <v>15</v>
      </c>
      <c r="C69" s="28">
        <f>SUM(C12+C47)</f>
        <v>3895030.6999999997</v>
      </c>
      <c r="D69" s="28">
        <f>SUM(D12+D47)</f>
        <v>820.9</v>
      </c>
      <c r="E69" s="28">
        <f t="shared" si="0"/>
        <v>3895851.5999999996</v>
      </c>
      <c r="F69" s="28">
        <f>SUM(F12+F47)</f>
        <v>3828233.1999999997</v>
      </c>
      <c r="G69" s="28">
        <f>SUM(G12+G47)</f>
        <v>528.9</v>
      </c>
      <c r="H69" s="57">
        <f t="shared" si="1"/>
        <v>3828762.0999999996</v>
      </c>
    </row>
  </sheetData>
  <sheetProtection/>
  <mergeCells count="13"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  <mergeCell ref="G9:G10"/>
    <mergeCell ref="H9:H10"/>
    <mergeCell ref="A5:G6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2019-02-21T07:00:43Z</cp:lastPrinted>
  <dcterms:created xsi:type="dcterms:W3CDTF">2008-08-05T09:03:05Z</dcterms:created>
  <dcterms:modified xsi:type="dcterms:W3CDTF">2019-02-21T07:01:26Z</dcterms:modified>
  <cp:category/>
  <cp:version/>
  <cp:contentType/>
  <cp:contentStatus/>
</cp:coreProperties>
</file>